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6" i="45"/>
  <c r="C91"/>
  <c r="C88" l="1"/>
  <c r="C178"/>
  <c r="C125"/>
  <c r="C42" l="1"/>
  <c r="C103"/>
  <c r="D80" l="1"/>
  <c r="C80"/>
  <c r="C77" l="1"/>
  <c r="B178" l="1"/>
  <c r="B171"/>
  <c r="B159"/>
  <c r="B155"/>
  <c r="B152"/>
  <c r="B119"/>
  <c r="B103"/>
  <c r="B101"/>
  <c r="B97"/>
  <c r="B92"/>
  <c r="B85"/>
  <c r="B80"/>
  <c r="B73" s="1"/>
  <c r="B69"/>
  <c r="B66"/>
  <c r="B33"/>
  <c r="B17"/>
  <c r="B15"/>
  <c r="B11"/>
  <c r="B96" l="1"/>
  <c r="B10" s="1"/>
  <c r="C85"/>
  <c r="D103"/>
  <c r="D66"/>
  <c r="D17"/>
  <c r="C119"/>
  <c r="D73"/>
  <c r="C73"/>
  <c r="D69"/>
  <c r="C69"/>
  <c r="D155"/>
  <c r="C155"/>
  <c r="D178"/>
  <c r="D171"/>
  <c r="C171"/>
  <c r="D159"/>
  <c r="C159"/>
  <c r="D152"/>
  <c r="C152"/>
  <c r="D119"/>
  <c r="D101"/>
  <c r="C101"/>
  <c r="D97"/>
  <c r="C97"/>
  <c r="D92"/>
  <c r="C92"/>
  <c r="D85"/>
  <c r="C66"/>
  <c r="D33"/>
  <c r="C33"/>
  <c r="C17"/>
  <c r="C15"/>
  <c r="D15"/>
  <c r="C11"/>
  <c r="D11"/>
  <c r="C96" l="1"/>
  <c r="C10" s="1"/>
  <c r="D96"/>
  <c r="D10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<sst xmlns="http://schemas.openxmlformats.org/spreadsheetml/2006/main" count="187" uniqueCount="101">
  <si>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</si>
  <si>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</si>
  <si>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</si>
  <si>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</si>
  <si>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</si>
  <si>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</si>
  <si>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</si>
  <si>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</si>
  <si>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</si>
  <si>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</si>
  <si>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</si>
  <si>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</si>
  <si>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</si>
  <si>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</si>
  <si>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</si>
  <si>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</si>
  <si>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</si>
  <si>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</si>
  <si>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</si>
  <si>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</si>
  <si>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</si>
  <si>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</si>
  <si>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</si>
  <si>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</si>
  <si>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</si>
  <si>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</si>
  <si>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</si>
  <si>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</si>
  <si>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</si>
  <si>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</si>
  <si>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</si>
  <si>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</si>
  <si>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</si>
  <si>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</si>
  <si>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</si>
  <si>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</si>
  <si>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</si>
  <si>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</si>
  <si>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</si>
  <si>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</si>
  <si>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</si>
  <si>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</si>
  <si>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</si>
  <si>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</si>
  <si>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</si>
  <si>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</si>
  <si>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</si>
  <si>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</si>
  <si>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</si>
  <si>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</si>
  <si>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</si>
  <si>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</si>
  <si>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</si>
  <si>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</si>
  <si>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</si>
  <si>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</si>
  <si>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</si>
  <si>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</si>
  <si>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</si>
  <si>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</si>
  <si>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</si>
  <si>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</si>
  <si>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</si>
  <si>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</si>
  <si>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</si>
  <si>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</si>
  <si>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</si>
  <si>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</si>
  <si>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</si>
  <si>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</si>
  <si>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</si>
  <si>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</si>
  <si>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</si>
  <si>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</si>
  <si>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</si>
  <si>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</si>
  <si>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</si>
  <si>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</si>
  <si>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</si>
  <si>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</si>
  <si>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</si>
  <si>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</si>
  <si>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</si>
  <si>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</si>
  <si>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</si>
  <si>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</si>
  <si>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</si>
  <si>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</si>
  <si>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</si>
  <si>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</si>
  <si>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</si>
  <si>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</si>
  <si>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</si>
  <si>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</si>
  <si>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</si>
  <si>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</si>
  <si>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</si>
  <si>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</si>
  <si>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</si>
  <si>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</si>
  <si>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01.04.2022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</si>
</sst>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view="pageBreakPreview" topLeftCell="A4" zoomScale="80" zoomScaleNormal="90" zoomScaleSheetLayoutView="80" workbookViewId="0">
      <selection activeCell="D161" sqref="D161"/>
    </sheetView>
  </sheetViews>
  <sheetFormatPr defaultRowHeight="15.75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88</v>
      </c>
    </row>
    <row r="2" spans="1:6" ht="18.75">
      <c r="A2" s="29" t="s">
        <v>58</v>
      </c>
      <c r="B2" s="29"/>
      <c r="C2" s="30"/>
      <c r="D2" s="30"/>
    </row>
    <row r="3" spans="1:6">
      <c r="A3" s="31" t="s">
        <v>59</v>
      </c>
      <c r="B3" s="31"/>
      <c r="C3" s="31"/>
      <c r="D3" s="31"/>
    </row>
    <row r="4" spans="1:6">
      <c r="A4" s="32" t="s">
        <v>95</v>
      </c>
      <c r="B4" s="32"/>
      <c r="C4" s="32"/>
      <c r="D4" s="32"/>
    </row>
    <row r="5" spans="1:6">
      <c r="A5" s="33" t="s">
        <v>57</v>
      </c>
      <c r="B5" s="33"/>
      <c r="C5" s="33"/>
      <c r="D5" s="33"/>
    </row>
    <row r="6" spans="1:6">
      <c r="A6" s="2"/>
      <c r="B6" s="20"/>
      <c r="D6" s="5" t="s">
        <v>69</v>
      </c>
    </row>
    <row r="7" spans="1:6" ht="15.75" customHeight="1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>
      <c r="A8" s="37"/>
      <c r="B8" s="39"/>
      <c r="C8" s="37"/>
      <c r="D8" s="42"/>
    </row>
    <row r="9" spans="1:6">
      <c r="A9" s="3">
        <v>1</v>
      </c>
      <c r="B9" s="21">
        <v>2</v>
      </c>
      <c r="C9" s="3">
        <v>3</v>
      </c>
      <c r="D9" s="6">
        <v>4</v>
      </c>
    </row>
    <row r="10" spans="1:6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543200</v>
      </c>
      <c r="D10" s="15">
        <f>D11+D15+D17+D33+D66+D69+D73+D83+D84+D85+D92+D95+D96</f>
        <v>157187.91999999998</v>
      </c>
      <c r="E10" s="14"/>
      <c r="F10" s="14"/>
    </row>
    <row r="11" spans="1:6" s="7" customFormat="1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0</v>
      </c>
      <c r="E11" s="14"/>
      <c r="F11" s="14"/>
    </row>
    <row r="12" spans="1:6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>
      <c r="A14" s="10" t="s">
        <v>9</v>
      </c>
      <c r="B14" s="23">
        <v>32000</v>
      </c>
      <c r="C14" s="23">
        <v>50000</v>
      </c>
      <c r="D14" s="23">
        <v>0</v>
      </c>
      <c r="E14" s="14"/>
      <c r="F14" s="14"/>
    </row>
    <row r="15" spans="1:6" s="7" customFormat="1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>
      <c r="A17" s="11" t="s">
        <v>10</v>
      </c>
      <c r="B17" s="15">
        <f>SUM(B18:B32)</f>
        <v>19840</v>
      </c>
      <c r="C17" s="15">
        <f>SUM(C18:C32)</f>
        <v>17700</v>
      </c>
      <c r="D17" s="15">
        <f>SUM(D18:D32)</f>
        <v>3400</v>
      </c>
      <c r="E17" s="14"/>
      <c r="F17" s="14"/>
    </row>
    <row r="18" spans="1:6" s="7" customFormat="1" ht="29.25" customHeight="1">
      <c r="A18" s="10" t="s">
        <v>55</v>
      </c>
      <c r="B18" s="23">
        <v>4800</v>
      </c>
      <c r="C18" s="23">
        <v>4800</v>
      </c>
      <c r="D18" s="23">
        <v>0</v>
      </c>
      <c r="E18" s="14"/>
      <c r="F18" s="14"/>
    </row>
    <row r="19" spans="1:6" s="7" customFormat="1" ht="29.25" customHeight="1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>
      <c r="A25" s="12" t="s">
        <v>14</v>
      </c>
      <c r="B25" s="23">
        <v>13780</v>
      </c>
      <c r="C25" s="23">
        <v>12000</v>
      </c>
      <c r="D25" s="23">
        <v>3400</v>
      </c>
      <c r="E25" s="14"/>
      <c r="F25" s="14"/>
    </row>
    <row r="26" spans="1:6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>
      <c r="A32" s="13" t="s">
        <v>3</v>
      </c>
      <c r="B32" s="23">
        <v>1260</v>
      </c>
      <c r="C32" s="23">
        <v>900</v>
      </c>
      <c r="D32" s="23">
        <v>0</v>
      </c>
      <c r="E32" s="14"/>
      <c r="F32" s="14"/>
    </row>
    <row r="33" spans="1:6" s="7" customFormat="1" ht="31.5">
      <c r="A33" s="9" t="s">
        <v>17</v>
      </c>
      <c r="B33" s="15">
        <f>SUM(B34:B65)</f>
        <v>602964.47999999998</v>
      </c>
      <c r="C33" s="15">
        <f>SUM(C34:C65)</f>
        <v>210500</v>
      </c>
      <c r="D33" s="15">
        <f>SUM(D34:D65)</f>
        <v>89251.199999999997</v>
      </c>
      <c r="E33" s="14"/>
      <c r="F33" s="14"/>
    </row>
    <row r="34" spans="1:6" s="7" customFormat="1" ht="17.25" customHeight="1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>
      <c r="A39" s="12" t="s">
        <v>36</v>
      </c>
      <c r="B39" s="23">
        <v>179377.48</v>
      </c>
      <c r="C39" s="27">
        <v>148000</v>
      </c>
      <c r="D39" s="23">
        <v>82531.199999999997</v>
      </c>
      <c r="E39" s="14"/>
      <c r="F39" s="14"/>
    </row>
    <row r="40" spans="1:6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>
      <c r="A41" s="12" t="s">
        <v>22</v>
      </c>
      <c r="B41" s="23">
        <v>14725</v>
      </c>
      <c r="C41" s="23">
        <v>15000</v>
      </c>
      <c r="D41" s="23">
        <v>0</v>
      </c>
      <c r="E41" s="14"/>
      <c r="F41" s="14"/>
    </row>
    <row r="42" spans="1:6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>
      <c r="A65" s="12" t="s">
        <v>31</v>
      </c>
      <c r="B65" s="23">
        <v>68862</v>
      </c>
      <c r="C65" s="23">
        <v>47500</v>
      </c>
      <c r="D65" s="23">
        <v>6720</v>
      </c>
      <c r="E65" s="14"/>
      <c r="F65" s="14"/>
    </row>
    <row r="66" spans="1:6">
      <c r="A66" s="17" t="s">
        <v>73</v>
      </c>
      <c r="B66" s="15">
        <f>B67+B68</f>
        <v>30564.38</v>
      </c>
      <c r="C66" s="15">
        <f>C67+C68</f>
        <v>5600</v>
      </c>
      <c r="D66" s="15">
        <f>D67+D68</f>
        <v>0</v>
      </c>
      <c r="E66" s="14"/>
      <c r="F66" s="14"/>
    </row>
    <row r="67" spans="1:6">
      <c r="A67" s="12" t="s">
        <v>20</v>
      </c>
      <c r="B67" s="23">
        <v>30564.38</v>
      </c>
      <c r="C67" s="23">
        <v>5600</v>
      </c>
      <c r="D67" s="23">
        <v>0</v>
      </c>
      <c r="E67" s="14"/>
      <c r="F67" s="14"/>
    </row>
    <row r="68" spans="1:6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0</v>
      </c>
      <c r="E73" s="14"/>
      <c r="F73" s="14"/>
    </row>
    <row r="74" spans="1:6" s="7" customFormat="1" ht="31.5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>
      <c r="A80" s="19" t="s">
        <v>87</v>
      </c>
      <c r="B80" s="15">
        <f>B81</f>
        <v>20000</v>
      </c>
      <c r="C80" s="15">
        <f>C81+C82</f>
        <v>20000</v>
      </c>
      <c r="D80" s="15">
        <f>D81+D82</f>
        <v>0</v>
      </c>
      <c r="E80" s="14"/>
      <c r="F80" s="14"/>
    </row>
    <row r="81" spans="1:6">
      <c r="A81" s="12" t="s">
        <v>86</v>
      </c>
      <c r="B81" s="23">
        <v>20000</v>
      </c>
      <c r="C81" s="23">
        <v>20000</v>
      </c>
      <c r="D81" s="23">
        <v>0</v>
      </c>
      <c r="E81" s="14"/>
      <c r="F81" s="14"/>
    </row>
    <row r="82" spans="1:6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>
      <c r="A83" s="11" t="s">
        <v>74</v>
      </c>
      <c r="B83" s="15">
        <v>13600</v>
      </c>
      <c r="C83" s="15">
        <v>20000</v>
      </c>
      <c r="D83" s="15">
        <v>0</v>
      </c>
      <c r="E83" s="14"/>
      <c r="F83" s="14"/>
    </row>
    <row r="84" spans="1:6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>
      <c r="A85" s="11" t="s">
        <v>76</v>
      </c>
      <c r="B85" s="15">
        <f>SUM(B86:B91)</f>
        <v>79724.23</v>
      </c>
      <c r="C85" s="15">
        <f>SUM(C86:C91)</f>
        <v>39300</v>
      </c>
      <c r="D85" s="15">
        <f>SUM(D86:D91)</f>
        <v>22680.57</v>
      </c>
      <c r="E85" s="14"/>
      <c r="F85" s="14"/>
    </row>
    <row r="86" spans="1:6">
      <c r="A86" s="10" t="s">
        <v>1</v>
      </c>
      <c r="B86" s="23">
        <v>10232.23</v>
      </c>
      <c r="C86" s="23">
        <f>14300+1500+1700+500+400</f>
        <v>18400</v>
      </c>
      <c r="D86" s="23">
        <v>18313.400000000001</v>
      </c>
      <c r="E86" s="14"/>
      <c r="F86" s="14"/>
    </row>
    <row r="87" spans="1:6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>
      <c r="A89" s="10" t="s">
        <v>2</v>
      </c>
      <c r="B89" s="23">
        <v>1770</v>
      </c>
      <c r="C89" s="23">
        <v>12600</v>
      </c>
      <c r="D89" s="23">
        <v>1240</v>
      </c>
      <c r="E89" s="14"/>
      <c r="F89" s="14"/>
    </row>
    <row r="90" spans="1:6" ht="31.5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>
      <c r="A91" s="12" t="s">
        <v>78</v>
      </c>
      <c r="B91" s="23">
        <v>56480</v>
      </c>
      <c r="C91" s="23">
        <f>10000-5000</f>
        <v>5000</v>
      </c>
      <c r="D91" s="23">
        <v>0</v>
      </c>
      <c r="E91" s="14"/>
      <c r="F91" s="14"/>
    </row>
    <row r="92" spans="1:6" ht="31.5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180100</v>
      </c>
      <c r="D96" s="26">
        <f>D97+D101+D103+D119+D152+D155+D159+D169+D170+D171+D178+D181</f>
        <v>41856.15</v>
      </c>
      <c r="E96" s="14"/>
      <c r="F96" s="14"/>
    </row>
    <row r="97" spans="1:6" s="7" customFormat="1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>
      <c r="A103" s="9" t="s">
        <v>10</v>
      </c>
      <c r="B103" s="15">
        <f>SUM(B104:B118)</f>
        <v>79120</v>
      </c>
      <c r="C103" s="15">
        <f>SUM(C104:C118)</f>
        <v>54000</v>
      </c>
      <c r="D103" s="15">
        <f>SUM(D104:D118)</f>
        <v>8000</v>
      </c>
      <c r="E103" s="14"/>
      <c r="F103" s="14"/>
    </row>
    <row r="104" spans="1:6" s="7" customFormat="1" ht="27" customHeight="1">
      <c r="A104" s="10" t="s">
        <v>55</v>
      </c>
      <c r="B104" s="23">
        <v>48000</v>
      </c>
      <c r="C104" s="23">
        <v>48000</v>
      </c>
      <c r="D104" s="23">
        <v>8000</v>
      </c>
      <c r="E104" s="14"/>
      <c r="F104" s="14"/>
    </row>
    <row r="105" spans="1:6" s="7" customFormat="1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>
      <c r="A111" s="12" t="s">
        <v>14</v>
      </c>
      <c r="B111" s="23">
        <v>2050</v>
      </c>
      <c r="C111" s="23">
        <v>3000</v>
      </c>
      <c r="D111" s="23">
        <v>0</v>
      </c>
      <c r="E111" s="14"/>
      <c r="F111" s="14"/>
    </row>
    <row r="112" spans="1:6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>
      <c r="A118" s="13" t="s">
        <v>3</v>
      </c>
      <c r="B118" s="23">
        <v>29070</v>
      </c>
      <c r="C118" s="23">
        <v>3000</v>
      </c>
      <c r="D118" s="23">
        <v>0</v>
      </c>
      <c r="E118" s="14"/>
      <c r="F118" s="14"/>
    </row>
    <row r="119" spans="1:6" s="7" customFormat="1" ht="31.5">
      <c r="A119" s="9" t="s">
        <v>17</v>
      </c>
      <c r="B119" s="15">
        <f>SUM(B120:B151)</f>
        <v>99266</v>
      </c>
      <c r="C119" s="15">
        <f>SUM(C120:C151)</f>
        <v>83900</v>
      </c>
      <c r="D119" s="15">
        <f>SUM(D120:D151)</f>
        <v>33416</v>
      </c>
      <c r="E119" s="14"/>
      <c r="F119" s="14"/>
    </row>
    <row r="120" spans="1:6" s="7" customFormat="1" ht="17.25" customHeight="1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>
      <c r="A125" s="12" t="s">
        <v>36</v>
      </c>
      <c r="B125" s="23">
        <v>68146</v>
      </c>
      <c r="C125" s="23">
        <f>7600+56300</f>
        <v>63900</v>
      </c>
      <c r="D125" s="23">
        <v>33416</v>
      </c>
      <c r="E125" s="14"/>
      <c r="F125" s="14"/>
    </row>
    <row r="126" spans="1:6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>
      <c r="A134" s="12" t="s">
        <v>27</v>
      </c>
      <c r="B134" s="23">
        <v>0</v>
      </c>
      <c r="C134" s="23">
        <v>20000</v>
      </c>
      <c r="D134" s="23">
        <v>0</v>
      </c>
      <c r="E134" s="14"/>
      <c r="F134" s="14"/>
    </row>
    <row r="135" spans="1:6" ht="31.5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>
      <c r="A159" s="11" t="s">
        <v>32</v>
      </c>
      <c r="B159" s="15">
        <f>B160+B161+B162+B163+B166</f>
        <v>1793.24</v>
      </c>
      <c r="C159" s="15">
        <f>C160+C161+C162+C163+C166</f>
        <v>200</v>
      </c>
      <c r="D159" s="15">
        <f>D160+D161+D162+D163+D166</f>
        <v>0.15</v>
      </c>
      <c r="E159" s="14"/>
      <c r="F159" s="14"/>
    </row>
    <row r="160" spans="1:6" s="7" customFormat="1" ht="31.5">
      <c r="A160" s="11" t="s">
        <v>79</v>
      </c>
      <c r="B160" s="15">
        <v>1793.24</v>
      </c>
      <c r="C160" s="15">
        <v>200</v>
      </c>
      <c r="D160" s="15">
        <v>0.15</v>
      </c>
      <c r="E160" s="14"/>
      <c r="F160" s="14"/>
    </row>
    <row r="161" spans="1:6" s="7" customFormat="1" ht="31.5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>
      <c r="A169" s="11" t="s">
        <v>74</v>
      </c>
      <c r="B169" s="15">
        <v>291381.94</v>
      </c>
      <c r="C169" s="15">
        <v>10000</v>
      </c>
      <c r="D169" s="15">
        <v>0</v>
      </c>
      <c r="E169" s="14"/>
      <c r="F169" s="14"/>
    </row>
    <row r="170" spans="1:6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>
      <c r="A171" s="11" t="s">
        <v>76</v>
      </c>
      <c r="B171" s="15">
        <f>SUM(B172:B177)</f>
        <v>21100</v>
      </c>
      <c r="C171" s="15">
        <f>SUM(C172:C177)</f>
        <v>32000</v>
      </c>
      <c r="D171" s="15">
        <f>SUM(D172:D177)</f>
        <v>440</v>
      </c>
      <c r="E171" s="14"/>
      <c r="F171" s="14"/>
    </row>
    <row r="172" spans="1:6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>
      <c r="A174" s="10" t="s">
        <v>0</v>
      </c>
      <c r="B174" s="23">
        <v>19600</v>
      </c>
      <c r="C174" s="23">
        <v>17000</v>
      </c>
      <c r="D174" s="23">
        <v>440</v>
      </c>
      <c r="E174" s="14"/>
      <c r="F174" s="14"/>
    </row>
    <row r="175" spans="1:6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>
      <c r="A177" s="12" t="s">
        <v>78</v>
      </c>
      <c r="B177" s="23">
        <v>0</v>
      </c>
      <c r="C177" s="23">
        <v>5000</v>
      </c>
      <c r="D177" s="23">
        <v>0</v>
      </c>
      <c r="E177" s="14"/>
      <c r="F177" s="14"/>
    </row>
    <row r="178" spans="1:6" ht="31.5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>
      <c r="E182" s="14"/>
    </row>
    <row r="184" spans="1:6">
      <c r="A184" s="1" t="s">
        <v>96</v>
      </c>
      <c r="B184" s="24"/>
      <c r="C184" s="4" t="s">
        <v>97</v>
      </c>
    </row>
    <row r="187" spans="1:6">
      <c r="A187" s="1" t="s">
        <v>66</v>
      </c>
      <c r="B187" s="24"/>
      <c r="C187" s="4" t="s">
        <v>93</v>
      </c>
    </row>
    <row r="190" spans="1:6">
      <c r="A190" s="1" t="s">
        <v>94</v>
      </c>
    </row>
    <row r="194" spans="1:4" ht="19.5">
      <c r="A194" s="34"/>
      <c r="B194" s="34"/>
      <c r="C194" s="34"/>
      <c r="D194" s="34"/>
    </row>
    <row r="195" spans="1:4" ht="33.75" customHeight="1">
      <c r="A195" s="35"/>
      <c r="B195" s="35"/>
      <c r="C195" s="35"/>
      <c r="D195" s="35"/>
    </row>
    <row r="196" spans="1:4" ht="59.25" customHeight="1">
      <c r="A196" s="28"/>
      <c r="B196" s="28"/>
      <c r="C196" s="28"/>
      <c r="D196" s="28"/>
    </row>
    <row r="198" spans="1:4" ht="59.25" customHeight="1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2020-10-01T16:58:41Z</cp:lastPrinted>
  <dcterms:created xsi:type="dcterms:W3CDTF">2002-03-12T08:12:25Z</dcterms:created>
  <dcterms:modified xsi:type="dcterms:W3CDTF">2022-04-01T13:27:52Z</dcterms:modified>
</cp:coreProperties>
</file>